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6155" windowHeight="9720"/>
  </bookViews>
  <sheets>
    <sheet name="Bounce With Me...Can You Bounce" sheetId="1" r:id="rId1"/>
  </sheets>
  <calcPr calcId="125725"/>
</workbook>
</file>

<file path=xl/calcChain.xml><?xml version="1.0" encoding="utf-8"?>
<calcChain xmlns="http://schemas.openxmlformats.org/spreadsheetml/2006/main">
  <c r="C3" i="1"/>
  <c r="C9"/>
  <c r="D9"/>
  <c r="G13"/>
  <c r="F13"/>
  <c r="E13"/>
  <c r="D13"/>
  <c r="C13"/>
  <c r="B13"/>
  <c r="G11"/>
  <c r="F11"/>
  <c r="E11"/>
  <c r="D11"/>
  <c r="G12"/>
  <c r="F12"/>
  <c r="E12"/>
  <c r="D12"/>
  <c r="C12"/>
  <c r="B12"/>
  <c r="C11"/>
  <c r="B11"/>
  <c r="G10"/>
  <c r="F10"/>
  <c r="E10"/>
  <c r="D10"/>
  <c r="C10"/>
  <c r="B10"/>
  <c r="G9"/>
  <c r="F9"/>
  <c r="E9"/>
  <c r="B9"/>
  <c r="G8"/>
  <c r="F8"/>
  <c r="E8"/>
  <c r="D8"/>
  <c r="C8"/>
  <c r="B8"/>
  <c r="G7"/>
  <c r="F7"/>
  <c r="E7"/>
  <c r="D7"/>
  <c r="C7"/>
  <c r="B7"/>
  <c r="G6"/>
  <c r="F6"/>
  <c r="E6"/>
  <c r="D6"/>
  <c r="C6"/>
  <c r="B6"/>
  <c r="G5"/>
  <c r="F5"/>
  <c r="E5"/>
  <c r="D5"/>
  <c r="C5"/>
  <c r="B4"/>
  <c r="B5"/>
  <c r="G4"/>
  <c r="F4"/>
  <c r="E4"/>
  <c r="D4"/>
  <c r="C4"/>
  <c r="B3"/>
  <c r="G3"/>
  <c r="F3"/>
  <c r="E3"/>
  <c r="D3"/>
</calcChain>
</file>

<file path=xl/sharedStrings.xml><?xml version="1.0" encoding="utf-8"?>
<sst xmlns="http://schemas.openxmlformats.org/spreadsheetml/2006/main" count="112" uniqueCount="39">
  <si>
    <t>Source/Medium</t>
  </si>
  <si>
    <t>Pages/Visit</t>
  </si>
  <si>
    <t>% New Visits</t>
  </si>
  <si>
    <t>Bounce Rate</t>
  </si>
  <si>
    <t>google / organic</t>
  </si>
  <si>
    <t>bing / organic</t>
  </si>
  <si>
    <t>yahoo / organic</t>
  </si>
  <si>
    <t>martindale.com / referral</t>
  </si>
  <si>
    <t>lawyers.com / referral</t>
  </si>
  <si>
    <t>linkedin.com / referral</t>
  </si>
  <si>
    <t>facebook.com / referral</t>
  </si>
  <si>
    <t>avvo.com / referral</t>
  </si>
  <si>
    <t>superlawyers.com / referral</t>
  </si>
  <si>
    <t>pview.findlaw.com / referral</t>
  </si>
  <si>
    <t>Average Visits</t>
  </si>
  <si>
    <t>Avg. Time on Site (Sec)</t>
  </si>
  <si>
    <t>floridabar.org / referral</t>
  </si>
  <si>
    <t>Google</t>
  </si>
  <si>
    <t>Average</t>
  </si>
  <si>
    <t>Martindale.com</t>
  </si>
  <si>
    <t>Lawyers.com</t>
  </si>
  <si>
    <t>Findlaw.com</t>
  </si>
  <si>
    <t>Facebook.com</t>
  </si>
  <si>
    <t>Avvo.com</t>
  </si>
  <si>
    <t>SuperLawyers.com</t>
  </si>
  <si>
    <t>Linkedin.com</t>
  </si>
  <si>
    <t>Bing.com</t>
  </si>
  <si>
    <t>Yahoo.com</t>
  </si>
  <si>
    <t>Total Visits</t>
  </si>
  <si>
    <t>Site 1</t>
  </si>
  <si>
    <t>Site 2</t>
  </si>
  <si>
    <t>Site 3</t>
  </si>
  <si>
    <t>Site 4</t>
  </si>
  <si>
    <t>Site 5</t>
  </si>
  <si>
    <t>Site 6</t>
  </si>
  <si>
    <t>Site 7</t>
  </si>
  <si>
    <t>Site 8</t>
  </si>
  <si>
    <t>Site 9</t>
  </si>
  <si>
    <t>Site 10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</si>
</sst>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43" fontId="0" fillId="0" borderId="0" xfId="1" applyFont="1"/>
    <xf numFmtId="9" fontId="0" fillId="0" borderId="0" xfId="2" applyFont="1"/>
    <xf numFmtId="164" fontId="0" fillId="0" borderId="0" xfId="1" applyNumberFormat="1" applyFont="1"/>
    <xf numFmtId="0" fontId="0" fillId="0" borderId="0" xfId="0"/>
    <xf numFmtId="0" fontId="0" fillId="33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9" fillId="0" borderId="0" xfId="0" applyFont="1"/>
    <xf numFmtId="0" fontId="16" fillId="0" borderId="0" xfId="0" applyFont="1" applyFill="1"/>
    <xf numFmtId="164" fontId="16" fillId="0" borderId="0" xfId="1" applyNumberFormat="1" applyFont="1" applyFill="1" applyAlignment="1">
      <alignment horizontal="right"/>
    </xf>
    <xf numFmtId="43" fontId="16" fillId="0" borderId="0" xfId="1" applyFont="1" applyFill="1" applyAlignment="1">
      <alignment horizontal="right"/>
    </xf>
    <xf numFmtId="9" fontId="16" fillId="0" borderId="0" xfId="2" applyFont="1" applyFill="1" applyAlignment="1">
      <alignment horizontal="right"/>
    </xf>
    <xf numFmtId="0" fontId="19" fillId="0" borderId="0" xfId="0" applyFont="1" applyFill="1"/>
    <xf numFmtId="43" fontId="19" fillId="0" borderId="0" xfId="1" applyFont="1" applyFill="1" applyAlignment="1">
      <alignment horizontal="left"/>
    </xf>
    <xf numFmtId="9" fontId="19" fillId="0" borderId="0" xfId="2" applyFont="1" applyFill="1" applyAlignment="1">
      <alignment horizontal="right"/>
    </xf>
    <xf numFmtId="164" fontId="19" fillId="0" borderId="0" xfId="1" applyNumberFormat="1" applyFont="1" applyFill="1" applyAlignment="1">
      <alignment horizontal="left"/>
    </xf>
    <xf numFmtId="0" fontId="0" fillId="0" borderId="0" xfId="0" applyFill="1"/>
    <xf numFmtId="164" fontId="14" fillId="0" borderId="0" xfId="1" applyNumberFormat="1" applyFont="1" applyFill="1"/>
    <xf numFmtId="43" fontId="0" fillId="0" borderId="0" xfId="1" applyFont="1" applyFill="1"/>
    <xf numFmtId="9" fontId="0" fillId="0" borderId="0" xfId="2" applyFont="1" applyFill="1"/>
    <xf numFmtId="164" fontId="0" fillId="0" borderId="0" xfId="1" applyNumberFormat="1" applyFont="1" applyFill="1"/>
    <xf numFmtId="43" fontId="14" fillId="0" borderId="0" xfId="1" applyFont="1" applyFill="1"/>
    <xf numFmtId="9" fontId="14" fillId="0" borderId="0" xfId="2" applyFont="1" applyFill="1"/>
    <xf numFmtId="9" fontId="18" fillId="0" borderId="0" xfId="2" applyFont="1" applyFill="1"/>
    <xf numFmtId="43" fontId="0" fillId="0" borderId="0" xfId="1" applyFont="1" applyFill="1" applyAlignment="1">
      <alignment horizontal="left"/>
    </xf>
    <xf numFmtId="9" fontId="0" fillId="0" borderId="0" xfId="2" applyFont="1" applyFill="1" applyAlignment="1">
      <alignment horizontal="right"/>
    </xf>
    <xf numFmtId="164" fontId="0" fillId="0" borderId="0" xfId="1" applyNumberFormat="1" applyFont="1" applyFill="1" applyAlignment="1">
      <alignment horizontal="left"/>
    </xf>
    <xf numFmtId="0" fontId="16" fillId="0" borderId="0" xfId="0" applyFont="1" applyFill="1" applyAlignment="1">
      <alignment wrapText="1"/>
    </xf>
    <xf numFmtId="164" fontId="20" fillId="0" borderId="0" xfId="1" applyNumberFormat="1" applyFont="1" applyFill="1"/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0"/>
  <sheetViews>
    <sheetView tabSelected="1" workbookViewId="0">
      <selection activeCell="B8" sqref="B8"/>
    </sheetView>
  </sheetViews>
  <sheetFormatPr defaultRowHeight="15"/>
  <cols>
    <col min="1" max="1" width="30.5703125" customWidth="1"/>
    <col min="2" max="2" width="14.140625" style="3" customWidth="1"/>
    <col min="3" max="3" width="12.5703125" style="1" customWidth="1"/>
    <col min="4" max="4" width="23" style="1" customWidth="1"/>
    <col min="5" max="5" width="16.5703125" style="2" customWidth="1"/>
    <col min="6" max="6" width="15.5703125" style="2" customWidth="1"/>
    <col min="7" max="7" width="15.28515625" style="3" customWidth="1"/>
  </cols>
  <sheetData>
    <row r="1" spans="1:7">
      <c r="A1" s="14" t="s">
        <v>0</v>
      </c>
      <c r="B1" s="15" t="s">
        <v>28</v>
      </c>
      <c r="C1" s="16" t="s">
        <v>1</v>
      </c>
      <c r="D1" s="16" t="s">
        <v>15</v>
      </c>
      <c r="E1" s="17" t="s">
        <v>2</v>
      </c>
      <c r="F1" s="17" t="s">
        <v>3</v>
      </c>
      <c r="G1" s="15" t="s">
        <v>14</v>
      </c>
    </row>
    <row r="2" spans="1:7" s="12" customFormat="1">
      <c r="A2" s="14"/>
      <c r="B2" s="15"/>
      <c r="C2" s="16"/>
      <c r="D2" s="16"/>
      <c r="E2" s="17"/>
      <c r="F2" s="17"/>
      <c r="G2" s="15"/>
    </row>
    <row r="3" spans="1:7" s="13" customFormat="1">
      <c r="A3" s="18" t="s">
        <v>18</v>
      </c>
      <c r="B3" s="34">
        <f>SUM(B17:B204)</f>
        <v>17033</v>
      </c>
      <c r="C3" s="19">
        <f>AVERAGE(C17:C204)</f>
        <v>5.5912908722504842</v>
      </c>
      <c r="D3" s="19">
        <f>AVERAGE(D17:D204)</f>
        <v>148.18731967154426</v>
      </c>
      <c r="E3" s="20">
        <f>AVERAGE(E17:E204)</f>
        <v>0.75267839159414129</v>
      </c>
      <c r="F3" s="20">
        <f>AVERAGE(F17:F204)</f>
        <v>0.29963509151394957</v>
      </c>
      <c r="G3" s="21">
        <f>AVERAGE(G17:G204)</f>
        <v>202.77380952380952</v>
      </c>
    </row>
    <row r="4" spans="1:7" s="12" customFormat="1">
      <c r="A4" s="22" t="s">
        <v>17</v>
      </c>
      <c r="B4" s="23">
        <f>SUM(B17,B28,B38,B48,B56,B65,B76,B87,B98,B110)</f>
        <v>13656</v>
      </c>
      <c r="C4" s="24">
        <f>AVERAGE(C17,C28,C38,C48,C56,C65,C76,C87,C98,C110)</f>
        <v>5.131163224558863</v>
      </c>
      <c r="D4" s="24">
        <f>AVERAGE(D17,D28,D38,D48,D56,D65,D76,D87,D98,D110)</f>
        <v>145.17031226463743</v>
      </c>
      <c r="E4" s="25">
        <f>AVERAGE(E17,E28,E38,E48,E56,E65,E76,E87,E98,E110)</f>
        <v>0.67002301708578171</v>
      </c>
      <c r="F4" s="25">
        <f>AVERAGE(F17,F28,F38,F48,F56,F65,F76,F87,F98,F110)</f>
        <v>0.30087714872140187</v>
      </c>
      <c r="G4" s="26">
        <f>AVERAGE(G17,G28,G38,G48,G56,G65,G76,G87,G98,G110)</f>
        <v>1365.6</v>
      </c>
    </row>
    <row r="5" spans="1:7" s="12" customFormat="1">
      <c r="A5" s="22" t="s">
        <v>26</v>
      </c>
      <c r="B5" s="23">
        <f>SUM(B18,B30,B40,B50,B57,B66,B79,B89,B99,B111)</f>
        <v>1241</v>
      </c>
      <c r="C5" s="24">
        <f>AVERAGE(C18,C30,C40,C50,C57,C66,C79,C89,C99,C111)</f>
        <v>4.9783552071904058</v>
      </c>
      <c r="D5" s="24">
        <f>AVERAGE(D18,D30,D40,D50,D57,D66,D79,D89,D99,D111)</f>
        <v>130.86670024799054</v>
      </c>
      <c r="E5" s="25">
        <f>AVERAGE(E18,E30,E40,E50,E57,E66,E79,E89,E99,E111)</f>
        <v>0.68923933033595353</v>
      </c>
      <c r="F5" s="25">
        <f>AVERAGE(F18,F30,F40,F50,F57,F66,F79,F89,F99,F111)</f>
        <v>0.33600816426353192</v>
      </c>
      <c r="G5" s="26">
        <f>AVERAGE(G18,G30,G40,G50,G57,G66,G79,G89,G99,G111)</f>
        <v>124.1</v>
      </c>
    </row>
    <row r="6" spans="1:7" s="12" customFormat="1">
      <c r="A6" s="22" t="s">
        <v>27</v>
      </c>
      <c r="B6" s="26">
        <f>SUM(B19,B29,B39,B49,B60,B68,B78,B88,B100,B112)</f>
        <v>1099</v>
      </c>
      <c r="C6" s="24">
        <f>AVERAGE(C19,C29,C39,C49,C60,C68,C78,C88,C100,C112)</f>
        <v>4.3517978881586084</v>
      </c>
      <c r="D6" s="24">
        <f>AVERAGE(D19,D29,D39,D49,D60,D68,D78,D88,D100,D112)</f>
        <v>119.32826051069392</v>
      </c>
      <c r="E6" s="25">
        <f>AVERAGE(E19,E29,E39,E49,E60,E68,E78,E88,E100,E112)</f>
        <v>0.68159872957500156</v>
      </c>
      <c r="F6" s="25">
        <f>AVERAGE(F19,F29,F39,F49,F60,F68,F78,F88,F100,F112)</f>
        <v>0.33753662810217022</v>
      </c>
      <c r="G6" s="26">
        <f>AVERAGE(G19,G29,G39,G49,G60,G68,G78,G88,G100,G112)</f>
        <v>109.9</v>
      </c>
    </row>
    <row r="7" spans="1:7" s="5" customFormat="1">
      <c r="A7" s="22" t="s">
        <v>19</v>
      </c>
      <c r="B7" s="26">
        <f>SUM(B20,B31,B42,B59,B67,B80,B93,B102,B113)</f>
        <v>338</v>
      </c>
      <c r="C7" s="24">
        <f>AVERAGE(C20,C31,C42,C59,C67,C80,C93,C102,C113)</f>
        <v>7.4301266927136611</v>
      </c>
      <c r="D7" s="27">
        <f>AVERAGE(D20,D31,D42,D59,D67,D80,D93,D102,D113)</f>
        <v>171.44800258541537</v>
      </c>
      <c r="E7" s="25">
        <f>AVERAGE(E20,E31,E42,E59,E67,E80,E93,E102,E113)</f>
        <v>0.76702529438139777</v>
      </c>
      <c r="F7" s="28">
        <f>AVERAGE(F20,F31,F42,F59,F67,F80,F93,F102,F113)</f>
        <v>0.10315979496877656</v>
      </c>
      <c r="G7" s="26">
        <f>AVERAGE(G20,G31,G42,G59,G67,G80,G93,G102,G113)</f>
        <v>37.555555555555557</v>
      </c>
    </row>
    <row r="8" spans="1:7" s="5" customFormat="1">
      <c r="A8" s="22" t="s">
        <v>20</v>
      </c>
      <c r="B8" s="26">
        <f>SUM(B21,B41,B58,B69,B77,B91,B101,B114)</f>
        <v>302</v>
      </c>
      <c r="C8" s="24">
        <f>AVERAGE(C21,C41,C58,C69,C77,C91,C101,C114)</f>
        <v>5.1859313638560192</v>
      </c>
      <c r="D8" s="27">
        <f>AVERAGE(D21,D41,D58,D69,D77,D91,D101,D114)</f>
        <v>155.36450546823397</v>
      </c>
      <c r="E8" s="25">
        <f>AVERAGE(E21,E41,E58,E69,E77,E91,E101,E114)</f>
        <v>0.82773517058757884</v>
      </c>
      <c r="F8" s="29">
        <f>AVERAGE(F21,F41,F58,F69,F77,F91,F101,F114)</f>
        <v>0.2195244061624109</v>
      </c>
      <c r="G8" s="26">
        <f>AVERAGE(G21,G41,G58,G69,G77,G91,G101,G114)</f>
        <v>37.75</v>
      </c>
    </row>
    <row r="9" spans="1:7" s="12" customFormat="1">
      <c r="A9" s="22" t="s">
        <v>21</v>
      </c>
      <c r="B9" s="26">
        <f>SUM(B32,B95,B105,B118)</f>
        <v>42</v>
      </c>
      <c r="C9" s="27">
        <f>AVERAGE(C32,C95,C105,C118)</f>
        <v>11.517543859649102</v>
      </c>
      <c r="D9" s="27">
        <f>AVERAGE(D32,D95,D105,D118)</f>
        <v>546.47850877192968</v>
      </c>
      <c r="E9" s="25">
        <f>AVERAGE(E32,E95,E105,E118)</f>
        <v>0.90833333333333321</v>
      </c>
      <c r="F9" s="28">
        <f>AVERAGE(F32,F95,F105,F118)</f>
        <v>0.15131578947368374</v>
      </c>
      <c r="G9" s="26">
        <f>AVERAGE(G32,G95,G105,G118)</f>
        <v>10.5</v>
      </c>
    </row>
    <row r="10" spans="1:7" s="12" customFormat="1">
      <c r="A10" s="22" t="s">
        <v>22</v>
      </c>
      <c r="B10" s="26">
        <f>SUM(B23,B33,B43,B51,B62,B71,B82,B94,B103,B115)</f>
        <v>109</v>
      </c>
      <c r="C10" s="24">
        <f>AVERAGE(C23,C33,C43,C51,C62,C71,C82,C94,C103,C115)</f>
        <v>4.1781553591336174</v>
      </c>
      <c r="D10" s="24">
        <f t="shared" ref="D10:G10" si="0">AVERAGE(D23,D33,D43,D51,D62,D71,D82,D94,D103,D115)</f>
        <v>88.970678850135272</v>
      </c>
      <c r="E10" s="25">
        <f t="shared" si="0"/>
        <v>0.90859053989488758</v>
      </c>
      <c r="F10" s="25">
        <f t="shared" si="0"/>
        <v>0.45433309444178971</v>
      </c>
      <c r="G10" s="26">
        <f t="shared" si="0"/>
        <v>10.9</v>
      </c>
    </row>
    <row r="11" spans="1:7" s="12" customFormat="1">
      <c r="A11" s="22" t="s">
        <v>23</v>
      </c>
      <c r="B11" s="26">
        <f>SUM(B24,B34,B44,B53,B72,B83,B106)</f>
        <v>46</v>
      </c>
      <c r="C11" s="24">
        <f>AVERAGE(C24,C34,C44,C53,C72,C83,C106)</f>
        <v>3.2343120647468457</v>
      </c>
      <c r="D11" s="24">
        <f t="shared" ref="D11:G11" si="1">AVERAGE(D24,D34,D44,D53,D72,D83,D106)</f>
        <v>65.976171654432477</v>
      </c>
      <c r="E11" s="25">
        <f t="shared" si="1"/>
        <v>0.61667607754564258</v>
      </c>
      <c r="F11" s="25">
        <f t="shared" si="1"/>
        <v>0.4652926783361564</v>
      </c>
      <c r="G11" s="26">
        <f t="shared" si="1"/>
        <v>6.5714285714285712</v>
      </c>
    </row>
    <row r="12" spans="1:7" s="12" customFormat="1">
      <c r="A12" s="22" t="s">
        <v>24</v>
      </c>
      <c r="B12" s="26">
        <f>SUM(B25,B35,B45,B61,B84,B92,B107,B116)</f>
        <v>58</v>
      </c>
      <c r="C12" s="27">
        <f>AVERAGE(C25,C35,C45,C61,C84,C92,C107,C116)</f>
        <v>5.922058823529408</v>
      </c>
      <c r="D12" s="24">
        <f t="shared" ref="D12:G12" si="2">AVERAGE(D25,D35,D45,D61,D84,D92,D107,D116)</f>
        <v>138.84497549019602</v>
      </c>
      <c r="E12" s="25">
        <f t="shared" si="2"/>
        <v>0.86348039215686245</v>
      </c>
      <c r="F12" s="28">
        <f t="shared" si="2"/>
        <v>0.16789215686274486</v>
      </c>
      <c r="G12" s="26">
        <f t="shared" si="2"/>
        <v>7.25</v>
      </c>
    </row>
    <row r="13" spans="1:7" s="12" customFormat="1">
      <c r="A13" s="22" t="s">
        <v>25</v>
      </c>
      <c r="B13" s="26">
        <f>SUM(B22,B52,B73,B81,B90,B104,B117)</f>
        <v>115</v>
      </c>
      <c r="C13" s="27">
        <f>AVERAGE(C22,C52,C73,C81,C90,C104,C117)</f>
        <v>6.9648886827458201</v>
      </c>
      <c r="D13" s="24">
        <f t="shared" ref="D13:G13" si="3">AVERAGE(D22,D52,D73,D81,D90,D104,D117)</f>
        <v>133.49124922696328</v>
      </c>
      <c r="E13" s="25">
        <f t="shared" si="3"/>
        <v>0.65810142238713643</v>
      </c>
      <c r="F13" s="25">
        <f t="shared" si="3"/>
        <v>0.41680581323438426</v>
      </c>
      <c r="G13" s="26">
        <f t="shared" si="3"/>
        <v>16.428571428571427</v>
      </c>
    </row>
    <row r="14" spans="1:7" s="12" customFormat="1">
      <c r="A14" s="22"/>
      <c r="B14" s="26"/>
      <c r="C14" s="30"/>
      <c r="D14" s="30"/>
      <c r="E14" s="31"/>
      <c r="F14" s="31"/>
      <c r="G14" s="32"/>
    </row>
    <row r="15" spans="1:7" s="4" customFormat="1">
      <c r="A15" s="22"/>
      <c r="B15" s="26"/>
      <c r="C15" s="30"/>
      <c r="D15" s="30"/>
      <c r="E15" s="25"/>
      <c r="F15" s="25"/>
      <c r="G15" s="26"/>
    </row>
    <row r="16" spans="1:7">
      <c r="A16" s="14" t="s">
        <v>29</v>
      </c>
      <c r="B16" s="26"/>
      <c r="C16" s="30"/>
      <c r="D16" s="30"/>
      <c r="E16" s="25"/>
      <c r="F16" s="25"/>
      <c r="G16" s="26"/>
    </row>
    <row r="17" spans="1:7">
      <c r="A17" s="22" t="s">
        <v>4</v>
      </c>
      <c r="B17" s="26">
        <v>4508</v>
      </c>
      <c r="C17" s="30">
        <v>5.7284826974267897</v>
      </c>
      <c r="D17" s="30">
        <v>148.088731144631</v>
      </c>
      <c r="E17" s="25">
        <v>0.63265306122448906</v>
      </c>
      <c r="F17" s="25">
        <v>0.30434782608695599</v>
      </c>
      <c r="G17" s="26">
        <v>4508</v>
      </c>
    </row>
    <row r="18" spans="1:7">
      <c r="A18" s="22" t="s">
        <v>5</v>
      </c>
      <c r="B18" s="26">
        <v>383</v>
      </c>
      <c r="C18" s="30">
        <v>5.8172323759791098</v>
      </c>
      <c r="D18" s="30">
        <v>153.01305483028699</v>
      </c>
      <c r="E18" s="25">
        <v>0.697127937336814</v>
      </c>
      <c r="F18" s="25">
        <v>0.315926892950391</v>
      </c>
      <c r="G18" s="26">
        <v>383</v>
      </c>
    </row>
    <row r="19" spans="1:7">
      <c r="A19" s="22" t="s">
        <v>6</v>
      </c>
      <c r="B19" s="26">
        <v>340</v>
      </c>
      <c r="C19" s="30">
        <v>5.3323529411764703</v>
      </c>
      <c r="D19" s="30">
        <v>114.764705882352</v>
      </c>
      <c r="E19" s="25">
        <v>0.72058823529411697</v>
      </c>
      <c r="F19" s="25">
        <v>0.34117647058823503</v>
      </c>
      <c r="G19" s="26">
        <v>340</v>
      </c>
    </row>
    <row r="20" spans="1:7" s="5" customFormat="1">
      <c r="A20" s="22" t="s">
        <v>7</v>
      </c>
      <c r="B20" s="26">
        <v>99</v>
      </c>
      <c r="C20" s="30">
        <v>8.3333333333333304</v>
      </c>
      <c r="D20" s="30">
        <v>163.59595959595899</v>
      </c>
      <c r="E20" s="25">
        <v>0.53535353535353503</v>
      </c>
      <c r="F20" s="25">
        <v>0.12121212121212099</v>
      </c>
      <c r="G20" s="26">
        <v>99</v>
      </c>
    </row>
    <row r="21" spans="1:7" s="5" customFormat="1">
      <c r="A21" s="22" t="s">
        <v>8</v>
      </c>
      <c r="B21" s="26">
        <v>70</v>
      </c>
      <c r="C21" s="30">
        <v>9.0142857142857107</v>
      </c>
      <c r="D21" s="30">
        <v>193.11428571428499</v>
      </c>
      <c r="E21" s="25">
        <v>0.82857142857142796</v>
      </c>
      <c r="F21" s="25">
        <v>0.114285714285714</v>
      </c>
      <c r="G21" s="26">
        <v>70</v>
      </c>
    </row>
    <row r="22" spans="1:7">
      <c r="A22" s="22" t="s">
        <v>9</v>
      </c>
      <c r="B22" s="26">
        <v>44</v>
      </c>
      <c r="C22" s="30">
        <v>14.386363636363599</v>
      </c>
      <c r="D22" s="30">
        <v>250.136363636363</v>
      </c>
      <c r="E22" s="25">
        <v>0.40909090909090901</v>
      </c>
      <c r="F22" s="25">
        <v>0.45454545454545398</v>
      </c>
      <c r="G22" s="26">
        <v>44</v>
      </c>
    </row>
    <row r="23" spans="1:7">
      <c r="A23" s="22" t="s">
        <v>10</v>
      </c>
      <c r="B23" s="26">
        <v>26</v>
      </c>
      <c r="C23" s="30">
        <v>2.3076923076922999</v>
      </c>
      <c r="D23" s="30">
        <v>104.57692307692299</v>
      </c>
      <c r="E23" s="25">
        <v>0.84615384615384603</v>
      </c>
      <c r="F23" s="25">
        <v>0.57692307692307598</v>
      </c>
      <c r="G23" s="26">
        <v>26</v>
      </c>
    </row>
    <row r="24" spans="1:7">
      <c r="A24" s="22" t="s">
        <v>11</v>
      </c>
      <c r="B24" s="26">
        <v>23</v>
      </c>
      <c r="C24" s="30">
        <v>5.7826086956521703</v>
      </c>
      <c r="D24" s="30">
        <v>236.869565217391</v>
      </c>
      <c r="E24" s="25">
        <v>0.56521739130434701</v>
      </c>
      <c r="F24" s="25">
        <v>0.47826086956521702</v>
      </c>
      <c r="G24" s="26">
        <v>23</v>
      </c>
    </row>
    <row r="25" spans="1:7">
      <c r="A25" s="22" t="s">
        <v>12</v>
      </c>
      <c r="B25" s="26">
        <v>15</v>
      </c>
      <c r="C25" s="30">
        <v>9.86666666666666</v>
      </c>
      <c r="D25" s="30">
        <v>290.33333333333297</v>
      </c>
      <c r="E25" s="25">
        <v>0.8</v>
      </c>
      <c r="F25" s="25">
        <v>0.33333333333333298</v>
      </c>
      <c r="G25" s="26">
        <v>15</v>
      </c>
    </row>
    <row r="26" spans="1:7">
      <c r="A26" s="22"/>
      <c r="B26" s="26"/>
      <c r="C26" s="30"/>
      <c r="D26" s="30"/>
      <c r="E26" s="25"/>
      <c r="F26" s="25"/>
      <c r="G26" s="26"/>
    </row>
    <row r="27" spans="1:7">
      <c r="A27" s="14" t="s">
        <v>30</v>
      </c>
      <c r="B27" s="26"/>
      <c r="C27" s="30"/>
      <c r="D27" s="30"/>
      <c r="E27" s="25"/>
      <c r="F27" s="25"/>
      <c r="G27" s="26"/>
    </row>
    <row r="28" spans="1:7">
      <c r="A28" s="22" t="s">
        <v>4</v>
      </c>
      <c r="B28" s="26">
        <v>812</v>
      </c>
      <c r="C28" s="30">
        <v>4.5344827586206797</v>
      </c>
      <c r="D28" s="30">
        <v>149.692118226601</v>
      </c>
      <c r="E28" s="25">
        <v>0.697044334975369</v>
      </c>
      <c r="F28" s="25">
        <v>0.31034482758620602</v>
      </c>
      <c r="G28" s="26">
        <v>812</v>
      </c>
    </row>
    <row r="29" spans="1:7">
      <c r="A29" s="22" t="s">
        <v>6</v>
      </c>
      <c r="B29" s="26">
        <v>93</v>
      </c>
      <c r="C29" s="30">
        <v>4.5591397849462298</v>
      </c>
      <c r="D29" s="30">
        <v>216.48387096774101</v>
      </c>
      <c r="E29" s="25">
        <v>0.69892473118279497</v>
      </c>
      <c r="F29" s="25">
        <v>0.36559139784946199</v>
      </c>
      <c r="G29" s="26">
        <v>93</v>
      </c>
    </row>
    <row r="30" spans="1:7">
      <c r="A30" s="22" t="s">
        <v>5</v>
      </c>
      <c r="B30" s="26">
        <v>78</v>
      </c>
      <c r="C30" s="30">
        <v>4.6153846153846096</v>
      </c>
      <c r="D30" s="30">
        <v>106.02564102564099</v>
      </c>
      <c r="E30" s="25">
        <v>0.64102564102564097</v>
      </c>
      <c r="F30" s="25">
        <v>0.243589743589743</v>
      </c>
      <c r="G30" s="26">
        <v>78</v>
      </c>
    </row>
    <row r="31" spans="1:7" s="5" customFormat="1">
      <c r="A31" s="22" t="s">
        <v>7</v>
      </c>
      <c r="B31" s="26">
        <v>39</v>
      </c>
      <c r="C31" s="30">
        <v>4.9230769230769198</v>
      </c>
      <c r="D31" s="30">
        <v>66.3333333333333</v>
      </c>
      <c r="E31" s="25">
        <v>0.79487179487179405</v>
      </c>
      <c r="F31" s="25">
        <v>0.20512820512820501</v>
      </c>
      <c r="G31" s="26">
        <v>39</v>
      </c>
    </row>
    <row r="32" spans="1:7">
      <c r="A32" s="22" t="s">
        <v>13</v>
      </c>
      <c r="B32" s="26">
        <v>19</v>
      </c>
      <c r="C32" s="30">
        <v>5.7368421052631504</v>
      </c>
      <c r="D32" s="30">
        <v>278.94736842105198</v>
      </c>
      <c r="E32" s="25">
        <v>1</v>
      </c>
      <c r="F32" s="25">
        <v>0.105263157894736</v>
      </c>
      <c r="G32" s="26">
        <v>19</v>
      </c>
    </row>
    <row r="33" spans="1:10">
      <c r="A33" s="22" t="s">
        <v>10</v>
      </c>
      <c r="B33" s="26">
        <v>15</v>
      </c>
      <c r="C33" s="30">
        <v>3.86666666666666</v>
      </c>
      <c r="D33" s="30">
        <v>129.6</v>
      </c>
      <c r="E33" s="25">
        <v>0.8</v>
      </c>
      <c r="F33" s="25">
        <v>0.53333333333333299</v>
      </c>
      <c r="G33" s="26">
        <v>15</v>
      </c>
    </row>
    <row r="34" spans="1:10">
      <c r="A34" s="22" t="s">
        <v>11</v>
      </c>
      <c r="B34" s="26">
        <v>2</v>
      </c>
      <c r="C34" s="30">
        <v>1.5</v>
      </c>
      <c r="D34" s="30">
        <v>12</v>
      </c>
      <c r="E34" s="25">
        <v>1</v>
      </c>
      <c r="F34" s="25">
        <v>0.5</v>
      </c>
      <c r="G34" s="26">
        <v>2</v>
      </c>
    </row>
    <row r="35" spans="1:10">
      <c r="A35" s="22" t="s">
        <v>12</v>
      </c>
      <c r="B35" s="26">
        <v>2</v>
      </c>
      <c r="C35" s="30">
        <v>7.5</v>
      </c>
      <c r="D35" s="30">
        <v>276.5</v>
      </c>
      <c r="E35" s="25">
        <v>1</v>
      </c>
      <c r="F35" s="25">
        <v>0</v>
      </c>
      <c r="G35" s="26">
        <v>2</v>
      </c>
    </row>
    <row r="36" spans="1:10">
      <c r="A36" s="22"/>
      <c r="B36" s="26"/>
      <c r="C36" s="30"/>
      <c r="D36" s="30"/>
      <c r="E36" s="25"/>
      <c r="F36" s="25"/>
      <c r="G36" s="26"/>
    </row>
    <row r="37" spans="1:10" ht="13.5" customHeight="1">
      <c r="A37" s="33" t="s">
        <v>31</v>
      </c>
      <c r="B37" s="26"/>
      <c r="C37" s="30"/>
      <c r="D37" s="30"/>
      <c r="E37" s="25"/>
      <c r="F37" s="25"/>
      <c r="G37" s="26"/>
    </row>
    <row r="38" spans="1:10">
      <c r="A38" s="22" t="s">
        <v>4</v>
      </c>
      <c r="B38" s="26">
        <v>525</v>
      </c>
      <c r="C38" s="30">
        <v>5.4552380952380899</v>
      </c>
      <c r="D38" s="30">
        <v>195.87619047619</v>
      </c>
      <c r="E38" s="25">
        <v>0.71428571428571397</v>
      </c>
      <c r="F38" s="25">
        <v>0.272380952380952</v>
      </c>
      <c r="G38" s="26">
        <v>525</v>
      </c>
    </row>
    <row r="39" spans="1:10">
      <c r="A39" s="22" t="s">
        <v>6</v>
      </c>
      <c r="B39" s="26">
        <v>51</v>
      </c>
      <c r="C39" s="30">
        <v>3.9411764705882302</v>
      </c>
      <c r="D39" s="30">
        <v>147.196078431372</v>
      </c>
      <c r="E39" s="25">
        <v>0.80392156862745101</v>
      </c>
      <c r="F39" s="25">
        <v>0.37254901960784298</v>
      </c>
      <c r="G39" s="26">
        <v>51</v>
      </c>
    </row>
    <row r="40" spans="1:10">
      <c r="A40" s="22" t="s">
        <v>5</v>
      </c>
      <c r="B40" s="26">
        <v>50</v>
      </c>
      <c r="C40" s="30">
        <v>4</v>
      </c>
      <c r="D40" s="30">
        <v>104.98</v>
      </c>
      <c r="E40" s="25">
        <v>0.84</v>
      </c>
      <c r="F40" s="25">
        <v>0.38</v>
      </c>
      <c r="G40" s="26">
        <v>50</v>
      </c>
    </row>
    <row r="41" spans="1:10" s="5" customFormat="1">
      <c r="A41" s="22" t="s">
        <v>8</v>
      </c>
      <c r="B41" s="26">
        <v>43</v>
      </c>
      <c r="C41" s="30">
        <v>5.2093023255813904</v>
      </c>
      <c r="D41" s="30">
        <v>221</v>
      </c>
      <c r="E41" s="25">
        <v>0.86046511627906896</v>
      </c>
      <c r="F41" s="25">
        <v>0.16279069767441801</v>
      </c>
      <c r="G41" s="26">
        <v>43</v>
      </c>
    </row>
    <row r="42" spans="1:10" s="5" customFormat="1">
      <c r="A42" s="22" t="s">
        <v>7</v>
      </c>
      <c r="B42" s="26">
        <v>7</v>
      </c>
      <c r="C42" s="30">
        <v>7.4285714285714199</v>
      </c>
      <c r="D42" s="30">
        <v>126</v>
      </c>
      <c r="E42" s="25">
        <v>1</v>
      </c>
      <c r="F42" s="25">
        <v>0</v>
      </c>
      <c r="G42" s="26">
        <v>7</v>
      </c>
    </row>
    <row r="43" spans="1:10">
      <c r="A43" s="22" t="s">
        <v>10</v>
      </c>
      <c r="B43" s="26">
        <v>3</v>
      </c>
      <c r="C43" s="30">
        <v>3</v>
      </c>
      <c r="D43" s="30">
        <v>67.3333333333333</v>
      </c>
      <c r="E43" s="25">
        <v>1</v>
      </c>
      <c r="F43" s="25">
        <v>0.33333333333333298</v>
      </c>
      <c r="G43" s="26">
        <v>3</v>
      </c>
    </row>
    <row r="44" spans="1:10">
      <c r="A44" s="22" t="s">
        <v>11</v>
      </c>
      <c r="B44" s="26">
        <v>1</v>
      </c>
      <c r="C44" s="30">
        <v>2</v>
      </c>
      <c r="D44" s="30">
        <v>9</v>
      </c>
      <c r="E44" s="25">
        <v>0</v>
      </c>
      <c r="F44" s="25">
        <v>0</v>
      </c>
      <c r="G44" s="26">
        <v>1</v>
      </c>
    </row>
    <row r="45" spans="1:10">
      <c r="A45" s="22" t="s">
        <v>12</v>
      </c>
      <c r="B45" s="26">
        <v>1</v>
      </c>
      <c r="C45" s="30">
        <v>8</v>
      </c>
      <c r="D45" s="30">
        <v>232</v>
      </c>
      <c r="E45" s="25">
        <v>1</v>
      </c>
      <c r="F45" s="25">
        <v>0</v>
      </c>
      <c r="G45" s="26">
        <v>1</v>
      </c>
    </row>
    <row r="46" spans="1:10">
      <c r="A46" s="22"/>
      <c r="B46" s="26"/>
      <c r="C46" s="24"/>
      <c r="D46" s="24"/>
      <c r="E46" s="25"/>
      <c r="F46" s="25"/>
      <c r="G46" s="26"/>
    </row>
    <row r="47" spans="1:10">
      <c r="A47" s="33" t="s">
        <v>32</v>
      </c>
      <c r="B47" s="26"/>
      <c r="C47" s="24"/>
      <c r="D47" s="24"/>
      <c r="E47" s="25"/>
      <c r="F47" s="25"/>
      <c r="G47" s="26"/>
    </row>
    <row r="48" spans="1:10">
      <c r="A48" s="22" t="s">
        <v>4</v>
      </c>
      <c r="B48" s="26">
        <v>313</v>
      </c>
      <c r="C48" s="24">
        <v>6.5878594249201203</v>
      </c>
      <c r="D48" s="24">
        <v>151.18210862619799</v>
      </c>
      <c r="E48" s="25">
        <v>0.68690095846645305</v>
      </c>
      <c r="F48" s="25">
        <v>0.23322683706070199</v>
      </c>
      <c r="G48" s="26">
        <v>313</v>
      </c>
      <c r="H48" s="6"/>
      <c r="I48" s="6"/>
      <c r="J48" s="6"/>
    </row>
    <row r="49" spans="1:10">
      <c r="A49" s="22" t="s">
        <v>6</v>
      </c>
      <c r="B49" s="26">
        <v>24</v>
      </c>
      <c r="C49" s="24">
        <v>3.8333333333333299</v>
      </c>
      <c r="D49" s="24">
        <v>49.2916666666666</v>
      </c>
      <c r="E49" s="25">
        <v>0.58333333333333304</v>
      </c>
      <c r="F49" s="25">
        <v>0.375</v>
      </c>
      <c r="G49" s="26">
        <v>24</v>
      </c>
      <c r="H49" s="6"/>
      <c r="I49" s="6"/>
      <c r="J49" s="6"/>
    </row>
    <row r="50" spans="1:10">
      <c r="A50" s="22" t="s">
        <v>5</v>
      </c>
      <c r="B50" s="26">
        <v>10</v>
      </c>
      <c r="C50" s="24">
        <v>9</v>
      </c>
      <c r="D50" s="24">
        <v>190.7</v>
      </c>
      <c r="E50" s="25">
        <v>0.8</v>
      </c>
      <c r="F50" s="25">
        <v>0.3</v>
      </c>
      <c r="G50" s="26">
        <v>10</v>
      </c>
      <c r="H50" s="6"/>
      <c r="I50" s="6"/>
      <c r="J50" s="6"/>
    </row>
    <row r="51" spans="1:10">
      <c r="A51" s="22" t="s">
        <v>10</v>
      </c>
      <c r="B51" s="26">
        <v>4</v>
      </c>
      <c r="C51" s="24">
        <v>15</v>
      </c>
      <c r="D51" s="24">
        <v>105.5</v>
      </c>
      <c r="E51" s="25">
        <v>1</v>
      </c>
      <c r="F51" s="25">
        <v>0.5</v>
      </c>
      <c r="G51" s="26">
        <v>4</v>
      </c>
      <c r="H51" s="6"/>
      <c r="I51" s="6"/>
      <c r="J51" s="6"/>
    </row>
    <row r="52" spans="1:10">
      <c r="A52" s="22" t="s">
        <v>9</v>
      </c>
      <c r="B52" s="26">
        <v>3</v>
      </c>
      <c r="C52" s="24">
        <v>1</v>
      </c>
      <c r="D52" s="24">
        <v>0</v>
      </c>
      <c r="E52" s="25">
        <v>0.66666666666666596</v>
      </c>
      <c r="F52" s="25">
        <v>1</v>
      </c>
      <c r="G52" s="26">
        <v>3</v>
      </c>
      <c r="H52" s="6"/>
      <c r="I52" s="6"/>
      <c r="J52" s="6"/>
    </row>
    <row r="53" spans="1:10">
      <c r="A53" s="22" t="s">
        <v>11</v>
      </c>
      <c r="B53" s="26">
        <v>1</v>
      </c>
      <c r="C53" s="24">
        <v>1</v>
      </c>
      <c r="D53" s="24">
        <v>0</v>
      </c>
      <c r="E53" s="25">
        <v>1</v>
      </c>
      <c r="F53" s="25">
        <v>1</v>
      </c>
      <c r="G53" s="26">
        <v>1</v>
      </c>
      <c r="H53" s="6"/>
      <c r="I53" s="6"/>
      <c r="J53" s="6"/>
    </row>
    <row r="54" spans="1:10">
      <c r="A54" s="22"/>
      <c r="B54" s="26"/>
      <c r="C54" s="24"/>
      <c r="D54" s="24"/>
      <c r="E54" s="25"/>
      <c r="F54" s="25"/>
      <c r="G54" s="26"/>
      <c r="H54" s="6"/>
      <c r="I54" s="6"/>
      <c r="J54" s="6"/>
    </row>
    <row r="55" spans="1:10">
      <c r="A55" s="14" t="s">
        <v>33</v>
      </c>
      <c r="B55" s="26"/>
      <c r="C55" s="24"/>
      <c r="D55" s="24"/>
      <c r="E55" s="25"/>
      <c r="F55" s="25"/>
      <c r="G55" s="26"/>
      <c r="H55" s="6"/>
      <c r="I55" s="6"/>
      <c r="J55" s="6"/>
    </row>
    <row r="56" spans="1:10">
      <c r="A56" s="22" t="s">
        <v>4</v>
      </c>
      <c r="B56" s="26">
        <v>561</v>
      </c>
      <c r="C56" s="24">
        <v>5.3885918003565001</v>
      </c>
      <c r="D56" s="24">
        <v>156.67379679144301</v>
      </c>
      <c r="E56" s="25">
        <v>0.68805704099821696</v>
      </c>
      <c r="F56" s="25">
        <v>0.27629233511586399</v>
      </c>
      <c r="G56" s="26">
        <v>561</v>
      </c>
      <c r="H56" s="7"/>
      <c r="I56" s="7"/>
      <c r="J56" s="7"/>
    </row>
    <row r="57" spans="1:10">
      <c r="A57" s="22" t="s">
        <v>5</v>
      </c>
      <c r="B57" s="26">
        <v>46</v>
      </c>
      <c r="C57" s="24">
        <v>3.8478260869565202</v>
      </c>
      <c r="D57" s="24">
        <v>142.71739130434699</v>
      </c>
      <c r="E57" s="25">
        <v>0.71739130434782605</v>
      </c>
      <c r="F57" s="25">
        <v>0.32608695652173902</v>
      </c>
      <c r="G57" s="26">
        <v>46</v>
      </c>
      <c r="H57" s="7"/>
      <c r="I57" s="7"/>
      <c r="J57" s="7"/>
    </row>
    <row r="58" spans="1:10" s="5" customFormat="1">
      <c r="A58" s="22" t="s">
        <v>8</v>
      </c>
      <c r="B58" s="26">
        <v>46</v>
      </c>
      <c r="C58" s="24">
        <v>4.3260869565217304</v>
      </c>
      <c r="D58" s="24">
        <v>114.47826086956501</v>
      </c>
      <c r="E58" s="25">
        <v>0.91304347826086896</v>
      </c>
      <c r="F58" s="25">
        <v>0.434782608695652</v>
      </c>
      <c r="G58" s="26">
        <v>46</v>
      </c>
    </row>
    <row r="59" spans="1:10" s="5" customFormat="1">
      <c r="A59" s="22" t="s">
        <v>7</v>
      </c>
      <c r="B59" s="26">
        <v>18</v>
      </c>
      <c r="C59" s="24">
        <v>8.6111111111111107</v>
      </c>
      <c r="D59" s="24">
        <v>229.777777777777</v>
      </c>
      <c r="E59" s="25">
        <v>0.77777777777777701</v>
      </c>
      <c r="F59" s="25">
        <v>0.11111111111111099</v>
      </c>
      <c r="G59" s="26">
        <v>18</v>
      </c>
    </row>
    <row r="60" spans="1:10">
      <c r="A60" s="22" t="s">
        <v>6</v>
      </c>
      <c r="B60" s="26">
        <v>15</v>
      </c>
      <c r="C60" s="24">
        <v>3.1333333333333302</v>
      </c>
      <c r="D60" s="24">
        <v>49.4</v>
      </c>
      <c r="E60" s="25">
        <v>0.8</v>
      </c>
      <c r="F60" s="25">
        <v>0.133333333333333</v>
      </c>
      <c r="G60" s="26">
        <v>15</v>
      </c>
      <c r="H60" s="7"/>
      <c r="I60" s="7"/>
      <c r="J60" s="7"/>
    </row>
    <row r="61" spans="1:10">
      <c r="A61" s="22" t="s">
        <v>12</v>
      </c>
      <c r="B61" s="26">
        <v>6</v>
      </c>
      <c r="C61" s="24">
        <v>6</v>
      </c>
      <c r="D61" s="24">
        <v>67.1666666666666</v>
      </c>
      <c r="E61" s="25">
        <v>0.83333333333333304</v>
      </c>
      <c r="F61" s="25">
        <v>0.16666666666666599</v>
      </c>
      <c r="G61" s="26">
        <v>6</v>
      </c>
      <c r="H61" s="7"/>
      <c r="I61" s="7"/>
      <c r="J61" s="7"/>
    </row>
    <row r="62" spans="1:10">
      <c r="A62" s="22" t="s">
        <v>10</v>
      </c>
      <c r="B62" s="26">
        <v>1</v>
      </c>
      <c r="C62" s="24">
        <v>4</v>
      </c>
      <c r="D62" s="24">
        <v>37</v>
      </c>
      <c r="E62" s="25">
        <v>1</v>
      </c>
      <c r="F62" s="25">
        <v>0</v>
      </c>
      <c r="G62" s="26">
        <v>1</v>
      </c>
      <c r="H62" s="7"/>
      <c r="I62" s="7"/>
      <c r="J62" s="7"/>
    </row>
    <row r="63" spans="1:10">
      <c r="A63" s="22"/>
      <c r="B63" s="26"/>
      <c r="C63" s="24"/>
      <c r="D63" s="24"/>
      <c r="E63" s="25"/>
      <c r="F63" s="25"/>
      <c r="G63" s="26"/>
    </row>
    <row r="64" spans="1:10">
      <c r="A64" s="14" t="s">
        <v>34</v>
      </c>
      <c r="B64" s="26"/>
      <c r="C64" s="24"/>
      <c r="D64" s="24"/>
      <c r="E64" s="25"/>
      <c r="F64" s="25"/>
      <c r="G64" s="26"/>
    </row>
    <row r="65" spans="1:10">
      <c r="A65" s="22" t="s">
        <v>4</v>
      </c>
      <c r="B65" s="26">
        <v>999</v>
      </c>
      <c r="C65" s="24">
        <v>5.2642642642642601</v>
      </c>
      <c r="D65" s="24">
        <v>130.74774774774701</v>
      </c>
      <c r="E65" s="25">
        <v>0.47847847847847802</v>
      </c>
      <c r="F65" s="25">
        <v>0.34434434434434402</v>
      </c>
      <c r="G65" s="26">
        <v>999</v>
      </c>
      <c r="H65" s="8"/>
      <c r="I65" s="8"/>
      <c r="J65" s="8"/>
    </row>
    <row r="66" spans="1:10">
      <c r="A66" s="22" t="s">
        <v>5</v>
      </c>
      <c r="B66" s="26">
        <v>92</v>
      </c>
      <c r="C66" s="24">
        <v>6.6413043478260798</v>
      </c>
      <c r="D66" s="24">
        <v>157.445652173913</v>
      </c>
      <c r="E66" s="25">
        <v>0.56521739130434701</v>
      </c>
      <c r="F66" s="25">
        <v>0.15217391304347799</v>
      </c>
      <c r="G66" s="26">
        <v>92</v>
      </c>
      <c r="H66" s="8"/>
      <c r="I66" s="8"/>
      <c r="J66" s="8"/>
    </row>
    <row r="67" spans="1:10" s="5" customFormat="1">
      <c r="A67" s="22" t="s">
        <v>7</v>
      </c>
      <c r="B67" s="26">
        <v>62</v>
      </c>
      <c r="C67" s="24">
        <v>7.9838709677419297</v>
      </c>
      <c r="D67" s="24">
        <v>154.01612903225799</v>
      </c>
      <c r="E67" s="25">
        <v>0.79032258064516103</v>
      </c>
      <c r="F67" s="25">
        <v>6.4516129032257993E-2</v>
      </c>
      <c r="G67" s="26">
        <v>62</v>
      </c>
    </row>
    <row r="68" spans="1:10">
      <c r="A68" s="22" t="s">
        <v>6</v>
      </c>
      <c r="B68" s="26">
        <v>51</v>
      </c>
      <c r="C68" s="24">
        <v>5.68627450980392</v>
      </c>
      <c r="D68" s="24">
        <v>176.01960784313701</v>
      </c>
      <c r="E68" s="25">
        <v>0.76470588235294101</v>
      </c>
      <c r="F68" s="25">
        <v>0.17647058823529399</v>
      </c>
      <c r="G68" s="26">
        <v>51</v>
      </c>
      <c r="H68" s="8"/>
      <c r="I68" s="8"/>
      <c r="J68" s="8"/>
    </row>
    <row r="69" spans="1:10" s="5" customFormat="1">
      <c r="A69" s="22" t="s">
        <v>8</v>
      </c>
      <c r="B69" s="26">
        <v>34</v>
      </c>
      <c r="C69" s="24">
        <v>5.4117647058823497</v>
      </c>
      <c r="D69" s="24">
        <v>178.91176470588201</v>
      </c>
      <c r="E69" s="25">
        <v>0.82352941176470495</v>
      </c>
      <c r="F69" s="25">
        <v>2.94117647058823E-2</v>
      </c>
      <c r="G69" s="26">
        <v>34</v>
      </c>
    </row>
    <row r="70" spans="1:10">
      <c r="A70" s="22" t="s">
        <v>16</v>
      </c>
      <c r="B70" s="26">
        <v>27</v>
      </c>
      <c r="C70" s="24">
        <v>10.074074074074</v>
      </c>
      <c r="D70" s="24">
        <v>125.481481481481</v>
      </c>
      <c r="E70" s="25">
        <v>0.74074074074074003</v>
      </c>
      <c r="F70" s="25">
        <v>7.4074074074074001E-2</v>
      </c>
      <c r="G70" s="26">
        <v>27</v>
      </c>
      <c r="H70" s="8"/>
      <c r="I70" s="8"/>
      <c r="J70" s="8"/>
    </row>
    <row r="71" spans="1:10">
      <c r="A71" s="22" t="s">
        <v>10</v>
      </c>
      <c r="B71" s="26">
        <v>15</v>
      </c>
      <c r="C71" s="24">
        <v>4.4666666666666597</v>
      </c>
      <c r="D71" s="24">
        <v>226.933333333333</v>
      </c>
      <c r="E71" s="25">
        <v>0.8</v>
      </c>
      <c r="F71" s="25">
        <v>0.266666666666666</v>
      </c>
      <c r="G71" s="26">
        <v>15</v>
      </c>
      <c r="H71" s="8"/>
      <c r="I71" s="8"/>
      <c r="J71" s="8"/>
    </row>
    <row r="72" spans="1:10">
      <c r="A72" s="22" t="s">
        <v>11</v>
      </c>
      <c r="B72" s="26">
        <v>11</v>
      </c>
      <c r="C72" s="24">
        <v>2.0909090909090899</v>
      </c>
      <c r="D72" s="24">
        <v>34.363636363636303</v>
      </c>
      <c r="E72" s="25">
        <v>0.81818181818181801</v>
      </c>
      <c r="F72" s="25">
        <v>0.54545454545454497</v>
      </c>
      <c r="G72" s="26">
        <v>11</v>
      </c>
      <c r="H72" s="8"/>
      <c r="I72" s="8"/>
      <c r="J72" s="8"/>
    </row>
    <row r="73" spans="1:10">
      <c r="A73" s="22" t="s">
        <v>9</v>
      </c>
      <c r="B73" s="26">
        <v>10</v>
      </c>
      <c r="C73" s="24">
        <v>7.6</v>
      </c>
      <c r="D73" s="24">
        <v>103.6</v>
      </c>
      <c r="E73" s="25">
        <v>0.4</v>
      </c>
      <c r="F73" s="25">
        <v>0.3</v>
      </c>
      <c r="G73" s="26">
        <v>10</v>
      </c>
      <c r="H73" s="8"/>
      <c r="I73" s="8"/>
      <c r="J73" s="8"/>
    </row>
    <row r="74" spans="1:10">
      <c r="A74" s="22"/>
      <c r="B74" s="26"/>
      <c r="C74" s="24"/>
      <c r="D74" s="24"/>
      <c r="E74" s="25"/>
      <c r="F74" s="25"/>
      <c r="G74" s="26"/>
    </row>
    <row r="75" spans="1:10">
      <c r="A75" s="33" t="s">
        <v>35</v>
      </c>
      <c r="B75" s="26"/>
      <c r="C75" s="24"/>
      <c r="D75" s="24"/>
      <c r="E75" s="25"/>
      <c r="F75" s="25"/>
      <c r="G75" s="26"/>
    </row>
    <row r="76" spans="1:10">
      <c r="A76" s="22" t="s">
        <v>4</v>
      </c>
      <c r="B76" s="26">
        <v>424</v>
      </c>
      <c r="C76" s="24">
        <v>5.1367924528301803</v>
      </c>
      <c r="D76" s="24">
        <v>95.905660377358402</v>
      </c>
      <c r="E76" s="25">
        <v>0.74292452830188604</v>
      </c>
      <c r="F76" s="25">
        <v>0.24764150943396199</v>
      </c>
      <c r="G76" s="26">
        <v>424</v>
      </c>
      <c r="H76" s="9"/>
      <c r="I76" s="9"/>
      <c r="J76" s="9"/>
    </row>
    <row r="77" spans="1:10" s="5" customFormat="1">
      <c r="A77" s="22" t="s">
        <v>8</v>
      </c>
      <c r="B77" s="26">
        <v>38</v>
      </c>
      <c r="C77" s="24">
        <v>4.5526315789473601</v>
      </c>
      <c r="D77" s="24">
        <v>92.5263157894736</v>
      </c>
      <c r="E77" s="25">
        <v>0.84210526315789402</v>
      </c>
      <c r="F77" s="25">
        <v>0.21052631578947301</v>
      </c>
      <c r="G77" s="26">
        <v>38</v>
      </c>
    </row>
    <row r="78" spans="1:10">
      <c r="A78" s="22" t="s">
        <v>6</v>
      </c>
      <c r="B78" s="26">
        <v>35</v>
      </c>
      <c r="C78" s="24">
        <v>4.9714285714285698</v>
      </c>
      <c r="D78" s="24">
        <v>98.714285714285694</v>
      </c>
      <c r="E78" s="25">
        <v>0.6</v>
      </c>
      <c r="F78" s="25">
        <v>0.34285714285714203</v>
      </c>
      <c r="G78" s="26">
        <v>35</v>
      </c>
      <c r="H78" s="9"/>
      <c r="I78" s="9"/>
      <c r="J78" s="9"/>
    </row>
    <row r="79" spans="1:10">
      <c r="A79" s="22" t="s">
        <v>5</v>
      </c>
      <c r="B79" s="26">
        <v>31</v>
      </c>
      <c r="C79" s="24">
        <v>5.9354838709677402</v>
      </c>
      <c r="D79" s="24">
        <v>118.064516129032</v>
      </c>
      <c r="E79" s="25">
        <v>0.80645161290322498</v>
      </c>
      <c r="F79" s="25">
        <v>0.12903225806451599</v>
      </c>
      <c r="G79" s="26">
        <v>31</v>
      </c>
      <c r="H79" s="9"/>
      <c r="I79" s="9"/>
      <c r="J79" s="9"/>
    </row>
    <row r="80" spans="1:10" s="5" customFormat="1">
      <c r="A80" s="22" t="s">
        <v>7</v>
      </c>
      <c r="B80" s="26">
        <v>15</v>
      </c>
      <c r="C80" s="24">
        <v>11.2</v>
      </c>
      <c r="D80" s="24">
        <v>152.4</v>
      </c>
      <c r="E80" s="25">
        <v>0.86666666666666603</v>
      </c>
      <c r="F80" s="25">
        <v>0</v>
      </c>
      <c r="G80" s="26">
        <v>15</v>
      </c>
    </row>
    <row r="81" spans="1:10">
      <c r="A81" s="22" t="s">
        <v>9</v>
      </c>
      <c r="B81" s="26">
        <v>8</v>
      </c>
      <c r="C81" s="24">
        <v>9.625</v>
      </c>
      <c r="D81" s="24">
        <v>168.75</v>
      </c>
      <c r="E81" s="25">
        <v>1</v>
      </c>
      <c r="F81" s="25">
        <v>0.125</v>
      </c>
      <c r="G81" s="26">
        <v>8</v>
      </c>
      <c r="H81" s="9"/>
      <c r="I81" s="9"/>
      <c r="J81" s="9"/>
    </row>
    <row r="82" spans="1:10">
      <c r="A82" s="22" t="s">
        <v>10</v>
      </c>
      <c r="B82" s="26">
        <v>7</v>
      </c>
      <c r="C82" s="24">
        <v>4</v>
      </c>
      <c r="D82" s="24">
        <v>139.42857142857099</v>
      </c>
      <c r="E82" s="25">
        <v>1</v>
      </c>
      <c r="F82" s="25">
        <v>0.42857142857142799</v>
      </c>
      <c r="G82" s="26">
        <v>7</v>
      </c>
      <c r="H82" s="9"/>
      <c r="I82" s="9"/>
      <c r="J82" s="9"/>
    </row>
    <row r="83" spans="1:10">
      <c r="A83" s="22" t="s">
        <v>11</v>
      </c>
      <c r="B83" s="26">
        <v>5</v>
      </c>
      <c r="C83" s="24">
        <v>8.6</v>
      </c>
      <c r="D83" s="24">
        <v>156.6</v>
      </c>
      <c r="E83" s="25">
        <v>0.6</v>
      </c>
      <c r="F83" s="25">
        <v>0.4</v>
      </c>
      <c r="G83" s="26">
        <v>5</v>
      </c>
      <c r="H83" s="9"/>
      <c r="I83" s="9"/>
      <c r="J83" s="9"/>
    </row>
    <row r="84" spans="1:10">
      <c r="A84" s="22" t="s">
        <v>12</v>
      </c>
      <c r="B84" s="26">
        <v>3</v>
      </c>
      <c r="C84" s="24">
        <v>3.6666666666666599</v>
      </c>
      <c r="D84" s="24">
        <v>56</v>
      </c>
      <c r="E84" s="25">
        <v>0.66666666666666596</v>
      </c>
      <c r="F84" s="25">
        <v>0.33333333333333298</v>
      </c>
      <c r="G84" s="26">
        <v>3</v>
      </c>
      <c r="H84" s="9"/>
      <c r="I84" s="9"/>
      <c r="J84" s="9"/>
    </row>
    <row r="85" spans="1:10">
      <c r="A85" s="22"/>
      <c r="B85" s="26"/>
      <c r="C85" s="24"/>
      <c r="D85" s="24"/>
      <c r="E85" s="25"/>
      <c r="F85" s="25"/>
      <c r="G85" s="26"/>
      <c r="H85" s="9"/>
      <c r="I85" s="9"/>
      <c r="J85" s="9"/>
    </row>
    <row r="86" spans="1:10">
      <c r="A86" s="33" t="s">
        <v>36</v>
      </c>
      <c r="B86" s="26"/>
      <c r="C86" s="24"/>
      <c r="D86" s="24"/>
      <c r="E86" s="25"/>
      <c r="F86" s="25"/>
      <c r="G86" s="26"/>
      <c r="H86" s="9"/>
      <c r="I86" s="9"/>
      <c r="J86" s="9"/>
    </row>
    <row r="87" spans="1:10">
      <c r="A87" s="22" t="s">
        <v>4</v>
      </c>
      <c r="B87" s="26">
        <v>1984</v>
      </c>
      <c r="C87" s="24">
        <v>4.02318548387096</v>
      </c>
      <c r="D87" s="24">
        <v>172.44606854838699</v>
      </c>
      <c r="E87" s="25">
        <v>0.69606854838709598</v>
      </c>
      <c r="F87" s="25">
        <v>0.34727822580645101</v>
      </c>
      <c r="G87" s="26">
        <v>1984</v>
      </c>
      <c r="H87" s="10"/>
      <c r="I87" s="10"/>
      <c r="J87" s="10"/>
    </row>
    <row r="88" spans="1:10">
      <c r="A88" s="22" t="s">
        <v>6</v>
      </c>
      <c r="B88" s="26">
        <v>197</v>
      </c>
      <c r="C88" s="24">
        <v>4.3248730964466997</v>
      </c>
      <c r="D88" s="24">
        <v>151.568527918781</v>
      </c>
      <c r="E88" s="25">
        <v>0.69035532994923798</v>
      </c>
      <c r="F88" s="25">
        <v>0.34517766497461899</v>
      </c>
      <c r="G88" s="26">
        <v>197</v>
      </c>
      <c r="H88" s="10"/>
      <c r="I88" s="10"/>
      <c r="J88" s="10"/>
    </row>
    <row r="89" spans="1:10">
      <c r="A89" s="22" t="s">
        <v>5</v>
      </c>
      <c r="B89" s="26">
        <v>151</v>
      </c>
      <c r="C89" s="24">
        <v>3.7748344370860898</v>
      </c>
      <c r="D89" s="24">
        <v>182.099337748344</v>
      </c>
      <c r="E89" s="25">
        <v>0.79470198675496595</v>
      </c>
      <c r="F89" s="25">
        <v>0.40397350993377401</v>
      </c>
      <c r="G89" s="26">
        <v>151</v>
      </c>
      <c r="H89" s="10"/>
      <c r="I89" s="10"/>
      <c r="J89" s="10"/>
    </row>
    <row r="90" spans="1:10">
      <c r="A90" s="22" t="s">
        <v>9</v>
      </c>
      <c r="B90" s="26">
        <v>28</v>
      </c>
      <c r="C90" s="24">
        <v>3.1428571428571401</v>
      </c>
      <c r="D90" s="24">
        <v>169.28571428571399</v>
      </c>
      <c r="E90" s="25">
        <v>0.60714285714285698</v>
      </c>
      <c r="F90" s="25">
        <v>0.42857142857142799</v>
      </c>
      <c r="G90" s="26">
        <v>28</v>
      </c>
      <c r="H90" s="10"/>
      <c r="I90" s="10"/>
      <c r="J90" s="10"/>
    </row>
    <row r="91" spans="1:10" s="5" customFormat="1">
      <c r="A91" s="22" t="s">
        <v>8</v>
      </c>
      <c r="B91" s="26">
        <v>12</v>
      </c>
      <c r="C91" s="24">
        <v>2.8333333333333299</v>
      </c>
      <c r="D91" s="24">
        <v>183.583333333333</v>
      </c>
      <c r="E91" s="25">
        <v>0.75</v>
      </c>
      <c r="F91" s="25">
        <v>0.5</v>
      </c>
      <c r="G91" s="26">
        <v>12</v>
      </c>
    </row>
    <row r="92" spans="1:10">
      <c r="A92" s="22" t="s">
        <v>12</v>
      </c>
      <c r="B92" s="26">
        <v>12</v>
      </c>
      <c r="C92" s="24">
        <v>4.1666666666666599</v>
      </c>
      <c r="D92" s="24">
        <v>69.5833333333333</v>
      </c>
      <c r="E92" s="25">
        <v>0.66666666666666596</v>
      </c>
      <c r="F92" s="25">
        <v>0.33333333333333298</v>
      </c>
      <c r="G92" s="26">
        <v>12</v>
      </c>
      <c r="H92" s="10"/>
      <c r="I92" s="10"/>
      <c r="J92" s="10"/>
    </row>
    <row r="93" spans="1:10" s="5" customFormat="1">
      <c r="A93" s="22" t="s">
        <v>7</v>
      </c>
      <c r="B93" s="26">
        <v>10</v>
      </c>
      <c r="C93" s="24">
        <v>7.1</v>
      </c>
      <c r="D93" s="24">
        <v>414</v>
      </c>
      <c r="E93" s="25">
        <v>0.7</v>
      </c>
      <c r="F93" s="25">
        <v>0.2</v>
      </c>
      <c r="G93" s="26">
        <v>10</v>
      </c>
    </row>
    <row r="94" spans="1:10">
      <c r="A94" s="22" t="s">
        <v>10</v>
      </c>
      <c r="B94" s="26">
        <v>7</v>
      </c>
      <c r="C94" s="24">
        <v>1.4285714285714199</v>
      </c>
      <c r="D94" s="24">
        <v>14.285714285714199</v>
      </c>
      <c r="E94" s="25">
        <v>0.85714285714285698</v>
      </c>
      <c r="F94" s="25">
        <v>0.71428571428571397</v>
      </c>
      <c r="G94" s="26">
        <v>7</v>
      </c>
      <c r="H94" s="10"/>
      <c r="I94" s="10"/>
      <c r="J94" s="10"/>
    </row>
    <row r="95" spans="1:10">
      <c r="A95" s="22" t="s">
        <v>13</v>
      </c>
      <c r="B95" s="26">
        <v>5</v>
      </c>
      <c r="C95" s="24">
        <v>4</v>
      </c>
      <c r="D95" s="24">
        <v>427.8</v>
      </c>
      <c r="E95" s="25">
        <v>0.8</v>
      </c>
      <c r="F95" s="25">
        <v>0</v>
      </c>
      <c r="G95" s="26">
        <v>5</v>
      </c>
      <c r="H95" s="10"/>
      <c r="I95" s="10"/>
      <c r="J95" s="10"/>
    </row>
    <row r="96" spans="1:10">
      <c r="A96" s="22"/>
      <c r="B96" s="26"/>
      <c r="C96" s="24"/>
      <c r="D96" s="24"/>
      <c r="E96" s="25"/>
      <c r="F96" s="25"/>
      <c r="G96" s="26"/>
      <c r="H96" s="10"/>
      <c r="I96" s="10"/>
      <c r="J96" s="10"/>
    </row>
    <row r="97" spans="1:10">
      <c r="A97" s="14" t="s">
        <v>37</v>
      </c>
      <c r="B97" s="26"/>
      <c r="C97" s="24"/>
      <c r="D97" s="24"/>
      <c r="E97" s="25"/>
      <c r="F97" s="25"/>
      <c r="G97" s="26"/>
      <c r="H97" s="10"/>
      <c r="I97" s="10"/>
      <c r="J97" s="10"/>
    </row>
    <row r="98" spans="1:10">
      <c r="A98" s="22" t="s">
        <v>4</v>
      </c>
      <c r="B98" s="26">
        <v>1054</v>
      </c>
      <c r="C98" s="24">
        <v>4.1527514231499003</v>
      </c>
      <c r="D98" s="24">
        <v>113.6944971537</v>
      </c>
      <c r="E98" s="25">
        <v>0.70872865275142305</v>
      </c>
      <c r="F98" s="25">
        <v>0.34819734345351</v>
      </c>
      <c r="G98" s="26">
        <v>1054</v>
      </c>
      <c r="H98" s="11"/>
      <c r="I98" s="11"/>
      <c r="J98" s="11"/>
    </row>
    <row r="99" spans="1:10">
      <c r="A99" s="22" t="s">
        <v>5</v>
      </c>
      <c r="B99" s="26">
        <v>206</v>
      </c>
      <c r="C99" s="24">
        <v>1.8009708737864001</v>
      </c>
      <c r="D99" s="24">
        <v>59.703883495145597</v>
      </c>
      <c r="E99" s="25">
        <v>0.25728155339805803</v>
      </c>
      <c r="F99" s="25">
        <v>0.73300970873786397</v>
      </c>
      <c r="G99" s="26">
        <v>206</v>
      </c>
      <c r="H99" s="11"/>
      <c r="I99" s="11"/>
      <c r="J99" s="11"/>
    </row>
    <row r="100" spans="1:10">
      <c r="A100" s="22" t="s">
        <v>6</v>
      </c>
      <c r="B100" s="26">
        <v>174</v>
      </c>
      <c r="C100" s="24">
        <v>2.7528735632183898</v>
      </c>
      <c r="D100" s="24">
        <v>87.028735632183896</v>
      </c>
      <c r="E100" s="25">
        <v>0.44827586206896503</v>
      </c>
      <c r="F100" s="25">
        <v>0.62068965517241304</v>
      </c>
      <c r="G100" s="26">
        <v>174</v>
      </c>
      <c r="H100" s="11"/>
      <c r="I100" s="11"/>
      <c r="J100" s="11"/>
    </row>
    <row r="101" spans="1:10" s="5" customFormat="1">
      <c r="A101" s="22" t="s">
        <v>8</v>
      </c>
      <c r="B101" s="26">
        <v>32</v>
      </c>
      <c r="C101" s="24">
        <v>3.84375</v>
      </c>
      <c r="D101" s="24">
        <v>114.96875</v>
      </c>
      <c r="E101" s="25">
        <v>0.9375</v>
      </c>
      <c r="F101" s="25">
        <v>0.15625</v>
      </c>
      <c r="G101" s="26">
        <v>32</v>
      </c>
    </row>
    <row r="102" spans="1:10" s="5" customFormat="1">
      <c r="A102" s="22" t="s">
        <v>7</v>
      </c>
      <c r="B102" s="26">
        <v>20</v>
      </c>
      <c r="C102" s="24">
        <v>6.85</v>
      </c>
      <c r="D102" s="24">
        <v>117.35</v>
      </c>
      <c r="E102" s="25">
        <v>0.85</v>
      </c>
      <c r="F102" s="25">
        <v>0.05</v>
      </c>
      <c r="G102" s="26">
        <v>20</v>
      </c>
    </row>
    <row r="103" spans="1:10">
      <c r="A103" s="22" t="s">
        <v>10</v>
      </c>
      <c r="B103" s="26">
        <v>8</v>
      </c>
      <c r="C103" s="24">
        <v>1.625</v>
      </c>
      <c r="D103" s="24">
        <v>10.875</v>
      </c>
      <c r="E103" s="25">
        <v>1</v>
      </c>
      <c r="F103" s="25">
        <v>0.625</v>
      </c>
      <c r="G103" s="26">
        <v>8</v>
      </c>
      <c r="H103" s="11"/>
      <c r="I103" s="11"/>
      <c r="J103" s="11"/>
    </row>
    <row r="104" spans="1:10">
      <c r="A104" s="22" t="s">
        <v>9</v>
      </c>
      <c r="B104" s="26">
        <v>7</v>
      </c>
      <c r="C104" s="24">
        <v>5</v>
      </c>
      <c r="D104" s="24">
        <v>65</v>
      </c>
      <c r="E104" s="25">
        <v>0.85714285714285698</v>
      </c>
      <c r="F104" s="25">
        <v>0.14285714285714199</v>
      </c>
      <c r="G104" s="26">
        <v>7</v>
      </c>
      <c r="H104" s="11"/>
      <c r="I104" s="11"/>
      <c r="J104" s="11"/>
    </row>
    <row r="105" spans="1:10">
      <c r="A105" s="22" t="s">
        <v>13</v>
      </c>
      <c r="B105" s="26">
        <v>6</v>
      </c>
      <c r="C105" s="24">
        <v>2.1666666666666599</v>
      </c>
      <c r="D105" s="24">
        <v>12.1666666666666</v>
      </c>
      <c r="E105" s="25">
        <v>1</v>
      </c>
      <c r="F105" s="25">
        <v>0.33333333333333298</v>
      </c>
      <c r="G105" s="26">
        <v>6</v>
      </c>
      <c r="H105" s="11"/>
      <c r="I105" s="11"/>
      <c r="J105" s="11"/>
    </row>
    <row r="106" spans="1:10">
      <c r="A106" s="22" t="s">
        <v>11</v>
      </c>
      <c r="B106" s="26">
        <v>3</v>
      </c>
      <c r="C106" s="24">
        <v>1.6666666666666601</v>
      </c>
      <c r="D106" s="24">
        <v>13</v>
      </c>
      <c r="E106" s="25">
        <v>0.33333333333333298</v>
      </c>
      <c r="F106" s="25">
        <v>0.33333333333333298</v>
      </c>
      <c r="G106" s="26">
        <v>3</v>
      </c>
      <c r="H106" s="11"/>
      <c r="I106" s="11"/>
      <c r="J106" s="11"/>
    </row>
    <row r="107" spans="1:10">
      <c r="A107" s="22" t="s">
        <v>12</v>
      </c>
      <c r="B107" s="26">
        <v>2</v>
      </c>
      <c r="C107" s="24">
        <v>3</v>
      </c>
      <c r="D107" s="24">
        <v>21</v>
      </c>
      <c r="E107" s="25">
        <v>1</v>
      </c>
      <c r="F107" s="25">
        <v>0</v>
      </c>
      <c r="G107" s="26">
        <v>2</v>
      </c>
      <c r="H107" s="11"/>
      <c r="I107" s="11"/>
      <c r="J107" s="11"/>
    </row>
    <row r="108" spans="1:10">
      <c r="A108" s="22"/>
      <c r="B108" s="26"/>
      <c r="C108" s="24"/>
      <c r="D108" s="24"/>
      <c r="E108" s="25"/>
      <c r="F108" s="25"/>
      <c r="G108" s="26"/>
      <c r="H108" s="11"/>
      <c r="I108" s="11"/>
      <c r="J108" s="11"/>
    </row>
    <row r="109" spans="1:10">
      <c r="A109" s="14" t="s">
        <v>38</v>
      </c>
      <c r="B109" s="26"/>
      <c r="C109" s="24"/>
      <c r="D109" s="24"/>
      <c r="E109" s="25"/>
      <c r="F109" s="25"/>
      <c r="G109" s="26"/>
      <c r="H109" s="11"/>
      <c r="I109" s="11"/>
      <c r="J109" s="11"/>
    </row>
    <row r="110" spans="1:10">
      <c r="A110" s="22" t="s">
        <v>4</v>
      </c>
      <c r="B110" s="26">
        <v>2476</v>
      </c>
      <c r="C110" s="24">
        <v>5.0399838449111396</v>
      </c>
      <c r="D110" s="24">
        <v>137.39620355411901</v>
      </c>
      <c r="E110" s="25">
        <v>0.65508885298869102</v>
      </c>
      <c r="F110" s="25">
        <v>0.32471728594507199</v>
      </c>
      <c r="G110" s="26">
        <v>2476</v>
      </c>
      <c r="H110" s="12"/>
      <c r="I110" s="12"/>
      <c r="J110" s="12"/>
    </row>
    <row r="111" spans="1:10">
      <c r="A111" s="22" t="s">
        <v>5</v>
      </c>
      <c r="B111" s="26">
        <v>194</v>
      </c>
      <c r="C111" s="24">
        <v>4.3505154639175201</v>
      </c>
      <c r="D111" s="24">
        <v>93.917525773195806</v>
      </c>
      <c r="E111" s="25">
        <v>0.77319587628865905</v>
      </c>
      <c r="F111" s="25">
        <v>0.37628865979381398</v>
      </c>
      <c r="G111" s="26">
        <v>194</v>
      </c>
      <c r="H111" s="12"/>
      <c r="I111" s="12"/>
      <c r="J111" s="12"/>
    </row>
    <row r="112" spans="1:10">
      <c r="A112" s="22" t="s">
        <v>6</v>
      </c>
      <c r="B112" s="26">
        <v>119</v>
      </c>
      <c r="C112" s="24">
        <v>4.98319327731092</v>
      </c>
      <c r="D112" s="24">
        <v>102.81512605042001</v>
      </c>
      <c r="E112" s="25">
        <v>0.70588235294117596</v>
      </c>
      <c r="F112" s="25">
        <v>0.30252100840336099</v>
      </c>
      <c r="G112" s="26">
        <v>119</v>
      </c>
      <c r="H112" s="12"/>
      <c r="I112" s="12"/>
      <c r="J112" s="12"/>
    </row>
    <row r="113" spans="1:10" s="5" customFormat="1">
      <c r="A113" s="22" t="s">
        <v>7</v>
      </c>
      <c r="B113" s="26">
        <v>68</v>
      </c>
      <c r="C113" s="24">
        <v>4.4411764705882302</v>
      </c>
      <c r="D113" s="24">
        <v>119.558823529411</v>
      </c>
      <c r="E113" s="25">
        <v>0.58823529411764697</v>
      </c>
      <c r="F113" s="25">
        <v>0.17647058823529399</v>
      </c>
      <c r="G113" s="26">
        <v>68</v>
      </c>
    </row>
    <row r="114" spans="1:10" s="5" customFormat="1">
      <c r="A114" s="22" t="s">
        <v>8</v>
      </c>
      <c r="B114" s="26">
        <v>27</v>
      </c>
      <c r="C114" s="24">
        <v>6.2962962962962896</v>
      </c>
      <c r="D114" s="24">
        <v>144.333333333333</v>
      </c>
      <c r="E114" s="25">
        <v>0.66666666666666596</v>
      </c>
      <c r="F114" s="25">
        <v>0.148148148148148</v>
      </c>
      <c r="G114" s="26">
        <v>27</v>
      </c>
    </row>
    <row r="115" spans="1:10">
      <c r="A115" s="22" t="s">
        <v>10</v>
      </c>
      <c r="B115" s="26">
        <v>23</v>
      </c>
      <c r="C115" s="24">
        <v>2.0869565217391299</v>
      </c>
      <c r="D115" s="24">
        <v>54.173913043478201</v>
      </c>
      <c r="E115" s="25">
        <v>0.78260869565217395</v>
      </c>
      <c r="F115" s="25">
        <v>0.56521739130434701</v>
      </c>
      <c r="G115" s="26">
        <v>23</v>
      </c>
      <c r="H115" s="12"/>
      <c r="I115" s="12"/>
      <c r="J115" s="12"/>
    </row>
    <row r="116" spans="1:10">
      <c r="A116" s="22" t="s">
        <v>12</v>
      </c>
      <c r="B116" s="26">
        <v>17</v>
      </c>
      <c r="C116" s="24">
        <v>5.1764705882352899</v>
      </c>
      <c r="D116" s="24">
        <v>98.176470588235205</v>
      </c>
      <c r="E116" s="25">
        <v>0.94117647058823495</v>
      </c>
      <c r="F116" s="25">
        <v>0.17647058823529399</v>
      </c>
      <c r="G116" s="26">
        <v>17</v>
      </c>
      <c r="H116" s="12"/>
      <c r="I116" s="12"/>
      <c r="J116" s="12"/>
    </row>
    <row r="117" spans="1:10">
      <c r="A117" s="22" t="s">
        <v>9</v>
      </c>
      <c r="B117" s="26">
        <v>15</v>
      </c>
      <c r="C117" s="24">
        <v>8</v>
      </c>
      <c r="D117" s="24">
        <v>177.666666666666</v>
      </c>
      <c r="E117" s="25">
        <v>0.66666666666666596</v>
      </c>
      <c r="F117" s="25">
        <v>0.46666666666666601</v>
      </c>
      <c r="G117" s="26">
        <v>15</v>
      </c>
      <c r="H117" s="12"/>
      <c r="I117" s="12"/>
      <c r="J117" s="12"/>
    </row>
    <row r="118" spans="1:10">
      <c r="A118" s="22" t="s">
        <v>13</v>
      </c>
      <c r="B118" s="26">
        <v>12</v>
      </c>
      <c r="C118" s="24">
        <v>34.1666666666666</v>
      </c>
      <c r="D118" s="24">
        <v>1467</v>
      </c>
      <c r="E118" s="25">
        <v>0.83333333333333304</v>
      </c>
      <c r="F118" s="25">
        <v>0.16666666666666599</v>
      </c>
      <c r="G118" s="26">
        <v>12</v>
      </c>
      <c r="H118" s="12"/>
      <c r="I118" s="12"/>
      <c r="J118" s="12"/>
    </row>
    <row r="119" spans="1:10">
      <c r="A119" s="12"/>
      <c r="H119" s="12"/>
      <c r="I119" s="12"/>
      <c r="J119" s="12"/>
    </row>
    <row r="120" spans="1:10">
      <c r="A120" s="12"/>
      <c r="H120" s="12"/>
      <c r="I120" s="12"/>
      <c r="J120" s="12"/>
    </row>
    <row r="121" spans="1:10">
      <c r="A121" s="12"/>
      <c r="H121" s="12"/>
      <c r="I121" s="12"/>
      <c r="J121" s="12"/>
    </row>
    <row r="122" spans="1:10">
      <c r="A122" s="12"/>
      <c r="H122" s="12"/>
      <c r="I122" s="12"/>
      <c r="J122" s="12"/>
    </row>
    <row r="123" spans="1:10">
      <c r="A123" s="12"/>
      <c r="H123" s="12"/>
      <c r="I123" s="12"/>
      <c r="J123" s="12"/>
    </row>
    <row r="124" spans="1:10">
      <c r="A124" s="12"/>
      <c r="H124" s="12"/>
      <c r="I124" s="12"/>
      <c r="J124" s="12"/>
    </row>
    <row r="125" spans="1:10">
      <c r="A125" s="12"/>
      <c r="H125" s="12"/>
      <c r="I125" s="12"/>
      <c r="J125" s="12"/>
    </row>
    <row r="126" spans="1:10">
      <c r="A126" s="12"/>
      <c r="H126" s="12"/>
      <c r="I126" s="12"/>
      <c r="J126" s="12"/>
    </row>
    <row r="127" spans="1:10">
      <c r="A127" s="12"/>
      <c r="H127" s="12"/>
      <c r="I127" s="12"/>
      <c r="J127" s="12"/>
    </row>
    <row r="128" spans="1:10">
      <c r="A128" s="12"/>
      <c r="H128" s="12"/>
      <c r="I128" s="12"/>
      <c r="J128" s="12"/>
    </row>
    <row r="129" spans="1:10">
      <c r="A129" s="12"/>
      <c r="H129" s="12"/>
      <c r="I129" s="12"/>
      <c r="J129" s="12"/>
    </row>
    <row r="130" spans="1:10">
      <c r="A130" s="12"/>
      <c r="H130" s="12"/>
      <c r="I130" s="12"/>
      <c r="J130" s="12"/>
    </row>
    <row r="131" spans="1:10">
      <c r="A131" s="12"/>
      <c r="H131" s="12"/>
      <c r="I131" s="12"/>
      <c r="J131" s="12"/>
    </row>
    <row r="132" spans="1:10">
      <c r="A132" s="12"/>
      <c r="H132" s="12"/>
      <c r="I132" s="12"/>
      <c r="J132" s="12"/>
    </row>
    <row r="133" spans="1:10">
      <c r="A133" s="12"/>
      <c r="H133" s="12"/>
      <c r="I133" s="12"/>
      <c r="J133" s="12"/>
    </row>
    <row r="134" spans="1:10">
      <c r="A134" s="12"/>
      <c r="H134" s="12"/>
      <c r="I134" s="12"/>
      <c r="J134" s="12"/>
    </row>
    <row r="135" spans="1:10">
      <c r="A135" s="12"/>
      <c r="H135" s="12"/>
      <c r="I135" s="12"/>
      <c r="J135" s="12"/>
    </row>
    <row r="136" spans="1:10">
      <c r="A136" s="12"/>
      <c r="H136" s="12"/>
      <c r="I136" s="12"/>
      <c r="J136" s="12"/>
    </row>
    <row r="137" spans="1:10">
      <c r="A137" s="12"/>
      <c r="H137" s="12"/>
      <c r="I137" s="12"/>
      <c r="J137" s="12"/>
    </row>
    <row r="138" spans="1:10">
      <c r="A138" s="12"/>
      <c r="H138" s="12"/>
      <c r="I138" s="12"/>
      <c r="J138" s="12"/>
    </row>
    <row r="139" spans="1:10">
      <c r="A139" s="12"/>
      <c r="H139" s="12"/>
      <c r="I139" s="12"/>
      <c r="J139" s="12"/>
    </row>
    <row r="140" spans="1:10">
      <c r="A140" s="12"/>
      <c r="H140" s="12"/>
      <c r="I140" s="12"/>
      <c r="J140" s="12"/>
    </row>
    <row r="141" spans="1:10">
      <c r="A141" s="12"/>
      <c r="H141" s="12"/>
      <c r="I141" s="12"/>
      <c r="J141" s="12"/>
    </row>
    <row r="142" spans="1:10">
      <c r="A142" s="12"/>
      <c r="H142" s="12"/>
      <c r="I142" s="12"/>
      <c r="J142" s="12"/>
    </row>
    <row r="143" spans="1:10">
      <c r="A143" s="12"/>
      <c r="H143" s="12"/>
      <c r="I143" s="12"/>
      <c r="J143" s="12"/>
    </row>
    <row r="144" spans="1:10">
      <c r="A144" s="12"/>
      <c r="H144" s="12"/>
      <c r="I144" s="12"/>
      <c r="J144" s="12"/>
    </row>
    <row r="145" spans="1:10">
      <c r="A145" s="12"/>
      <c r="H145" s="12"/>
      <c r="I145" s="12"/>
      <c r="J145" s="12"/>
    </row>
    <row r="146" spans="1:10">
      <c r="A146" s="12"/>
      <c r="H146" s="12"/>
      <c r="I146" s="12"/>
      <c r="J146" s="12"/>
    </row>
    <row r="147" spans="1:10">
      <c r="A147" s="12"/>
      <c r="H147" s="12"/>
      <c r="I147" s="12"/>
      <c r="J147" s="12"/>
    </row>
    <row r="148" spans="1:10">
      <c r="A148" s="12"/>
      <c r="H148" s="12"/>
      <c r="I148" s="12"/>
      <c r="J148" s="12"/>
    </row>
    <row r="149" spans="1:10">
      <c r="A149" s="12"/>
      <c r="H149" s="12"/>
      <c r="I149" s="12"/>
      <c r="J149" s="12"/>
    </row>
    <row r="150" spans="1:10">
      <c r="A150" s="12"/>
      <c r="H150" s="12"/>
      <c r="I150" s="12"/>
      <c r="J150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Bounce With Me...Can You Bounce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Boyd</dc:creator>
  <cp:lastModifiedBy>Peter Boyd</cp:lastModifiedBy>
  <dcterms:created xsi:type="dcterms:W3CDTF">2010-03-17T16:19:23Z</dcterms:created>
  <dcterms:modified xsi:type="dcterms:W3CDTF">2010-04-28T15:03:31Z</dcterms:modified>
</cp:coreProperties>
</file>